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250" windowHeight="12300"/>
  </bookViews>
  <sheets>
    <sheet name="2013 Game estimate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8" i="1"/>
  <c r="I58"/>
  <c r="H58"/>
  <c r="G58"/>
  <c r="F58"/>
  <c r="E58"/>
  <c r="D58"/>
  <c r="C58"/>
  <c r="F43"/>
  <c r="G43"/>
  <c r="H43"/>
  <c r="I43"/>
  <c r="J43"/>
  <c r="F44"/>
  <c r="G44"/>
  <c r="H44"/>
  <c r="I44"/>
  <c r="J44"/>
  <c r="F45"/>
  <c r="G45"/>
  <c r="H45"/>
  <c r="I45"/>
  <c r="J45"/>
  <c r="F46"/>
  <c r="G46"/>
  <c r="H46"/>
  <c r="I46"/>
  <c r="J46"/>
  <c r="F47"/>
  <c r="G47"/>
  <c r="H47"/>
  <c r="I47"/>
  <c r="J47"/>
  <c r="F48"/>
  <c r="G48"/>
  <c r="H48"/>
  <c r="I48"/>
  <c r="J48"/>
  <c r="F49"/>
  <c r="G49"/>
  <c r="H49"/>
  <c r="I49"/>
  <c r="J49"/>
  <c r="F50"/>
  <c r="G50"/>
  <c r="H50"/>
  <c r="I50"/>
  <c r="J50"/>
  <c r="F51"/>
  <c r="G51"/>
  <c r="H51"/>
  <c r="I51"/>
  <c r="J51"/>
  <c r="F52"/>
  <c r="G52"/>
  <c r="H52"/>
  <c r="I52"/>
  <c r="J52"/>
  <c r="F53"/>
  <c r="G53"/>
  <c r="H53"/>
  <c r="I53"/>
  <c r="J53"/>
  <c r="F54"/>
  <c r="G54"/>
  <c r="H54"/>
  <c r="I54"/>
  <c r="J54"/>
  <c r="F55"/>
  <c r="G55"/>
  <c r="H55"/>
  <c r="I55"/>
  <c r="J55"/>
  <c r="F56"/>
  <c r="G56"/>
  <c r="H56"/>
  <c r="I56"/>
  <c r="J56"/>
  <c r="F57"/>
  <c r="G57"/>
  <c r="H57"/>
  <c r="I57"/>
  <c r="J57"/>
  <c r="J42"/>
  <c r="H42"/>
  <c r="I42"/>
  <c r="G42"/>
  <c r="F42"/>
  <c r="E43"/>
  <c r="E44"/>
  <c r="E45"/>
  <c r="E46"/>
  <c r="E47"/>
  <c r="E48"/>
  <c r="E49"/>
  <c r="E50"/>
  <c r="E51"/>
  <c r="E52"/>
  <c r="E53"/>
  <c r="E54"/>
  <c r="E55"/>
  <c r="E56"/>
  <c r="E57"/>
  <c r="E42"/>
  <c r="D43"/>
  <c r="D44"/>
  <c r="D45"/>
  <c r="D46"/>
  <c r="D47"/>
  <c r="D48"/>
  <c r="D49"/>
  <c r="D50"/>
  <c r="D51"/>
  <c r="D52"/>
  <c r="D53"/>
  <c r="D54"/>
  <c r="D55"/>
  <c r="D56"/>
  <c r="D57"/>
  <c r="D42"/>
  <c r="C43"/>
  <c r="C44"/>
  <c r="C45"/>
  <c r="C46"/>
  <c r="C47"/>
  <c r="C48"/>
  <c r="C49"/>
  <c r="C50"/>
  <c r="C51"/>
  <c r="C52"/>
  <c r="C53"/>
  <c r="C54"/>
  <c r="C55"/>
  <c r="C56"/>
  <c r="C57"/>
  <c r="C42"/>
  <c r="D33"/>
  <c r="E33"/>
  <c r="F33"/>
  <c r="G33"/>
  <c r="H33"/>
  <c r="I33"/>
  <c r="J33"/>
  <c r="C33"/>
  <c r="D19"/>
  <c r="E19"/>
  <c r="F19"/>
  <c r="G19"/>
  <c r="H19"/>
  <c r="I19"/>
  <c r="J19"/>
  <c r="C19"/>
  <c r="J24"/>
  <c r="J25"/>
  <c r="J26"/>
  <c r="J27"/>
  <c r="J28"/>
  <c r="J29"/>
  <c r="J30"/>
  <c r="J31"/>
  <c r="J32"/>
  <c r="J23"/>
  <c r="I24"/>
  <c r="I25"/>
  <c r="I26"/>
  <c r="I27"/>
  <c r="I28"/>
  <c r="I29"/>
  <c r="I30"/>
  <c r="I31"/>
  <c r="I32"/>
  <c r="I23"/>
  <c r="H24"/>
  <c r="H25"/>
  <c r="H26"/>
  <c r="H27"/>
  <c r="H28"/>
  <c r="H29"/>
  <c r="H30"/>
  <c r="H31"/>
  <c r="H32"/>
  <c r="H23"/>
  <c r="G24"/>
  <c r="G25"/>
  <c r="G26"/>
  <c r="G27"/>
  <c r="G28"/>
  <c r="G29"/>
  <c r="G30"/>
  <c r="G31"/>
  <c r="G32"/>
  <c r="G23"/>
  <c r="F24"/>
  <c r="F25"/>
  <c r="F26"/>
  <c r="F27"/>
  <c r="F28"/>
  <c r="F29"/>
  <c r="F30"/>
  <c r="F31"/>
  <c r="F32"/>
  <c r="F23"/>
  <c r="E24"/>
  <c r="E25"/>
  <c r="E26"/>
  <c r="E27"/>
  <c r="E28"/>
  <c r="E29"/>
  <c r="E30"/>
  <c r="E31"/>
  <c r="E32"/>
  <c r="E23"/>
  <c r="D29"/>
  <c r="D30"/>
  <c r="D31"/>
  <c r="D32"/>
  <c r="D24"/>
  <c r="D25"/>
  <c r="D26"/>
  <c r="D27"/>
  <c r="D28"/>
  <c r="D23"/>
  <c r="C26"/>
  <c r="C27"/>
  <c r="C28"/>
  <c r="C29"/>
  <c r="C30"/>
  <c r="C31"/>
  <c r="C32"/>
  <c r="C24"/>
  <c r="C25"/>
  <c r="C23"/>
  <c r="H39" l="1"/>
  <c r="J39"/>
  <c r="D39"/>
  <c r="F39"/>
  <c r="C39"/>
  <c r="E39"/>
  <c r="G39"/>
  <c r="I39"/>
</calcChain>
</file>

<file path=xl/sharedStrings.xml><?xml version="1.0" encoding="utf-8"?>
<sst xmlns="http://schemas.openxmlformats.org/spreadsheetml/2006/main" count="72" uniqueCount="38">
  <si>
    <t>Springbok</t>
  </si>
  <si>
    <t>Gemsbok</t>
  </si>
  <si>
    <t>Kudu</t>
  </si>
  <si>
    <t>Red Hartebeest</t>
  </si>
  <si>
    <t>Blue Wildebeest</t>
  </si>
  <si>
    <t>Mountain Zebra</t>
  </si>
  <si>
    <t>Plains / Burchell's Zebra</t>
  </si>
  <si>
    <t>Steenbok</t>
  </si>
  <si>
    <t>Klipspringer</t>
  </si>
  <si>
    <t>Ostrich</t>
  </si>
  <si>
    <t>/Ai - /Ais Hot Springs</t>
  </si>
  <si>
    <t>GE01</t>
  </si>
  <si>
    <t>GE02</t>
  </si>
  <si>
    <t>Canyon Nature Park</t>
  </si>
  <si>
    <t>GE03</t>
  </si>
  <si>
    <t>Gabasis West (A, B, D)</t>
  </si>
  <si>
    <t>GE04</t>
  </si>
  <si>
    <t>Gabasis West (C)</t>
  </si>
  <si>
    <t>GE05</t>
  </si>
  <si>
    <t>Klein Karas</t>
  </si>
  <si>
    <t xml:space="preserve">GE06 </t>
  </si>
  <si>
    <t>Kuduberg N&amp;S</t>
  </si>
  <si>
    <t>GE07</t>
  </si>
  <si>
    <t>Naute Recreation Resort (incl. Ghoggab)</t>
  </si>
  <si>
    <t>GE08</t>
  </si>
  <si>
    <t>Zebrafontein</t>
  </si>
  <si>
    <t>Biomass (kg)</t>
  </si>
  <si>
    <t>POPULATION</t>
  </si>
  <si>
    <t>BIOMASS</t>
  </si>
  <si>
    <t>(Black Rhino)</t>
  </si>
  <si>
    <t>(Baboons)</t>
  </si>
  <si>
    <t>(Eland)</t>
  </si>
  <si>
    <t>(Giraffe)</t>
  </si>
  <si>
    <t>(Wild Horses)</t>
  </si>
  <si>
    <t>Area (ha) calculated from farms shapefile</t>
  </si>
  <si>
    <t>Jackal</t>
  </si>
  <si>
    <t>TOTAL (Springbok to Jackal):</t>
  </si>
  <si>
    <t>DENSITY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</si>
</sst>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left" vertical="center"/>
    </xf>
    <xf numFmtId="0" fontId="16" fillId="3" borderId="4" xfId="0" applyFont="1" applyFill="1" applyBorder="1"/>
    <xf numFmtId="0" fontId="16" fillId="2" borderId="4" xfId="0" applyFont="1" applyFill="1" applyBorder="1" applyAlignment="1">
      <alignment horizontal="center"/>
    </xf>
    <xf numFmtId="0" fontId="16" fillId="2" borderId="4" xfId="0" applyFont="1" applyFill="1" applyBorder="1"/>
    <xf numFmtId="0" fontId="15" fillId="3" borderId="2" xfId="0" applyFont="1" applyFill="1" applyBorder="1" applyAlignment="1">
      <alignment horizontal="left" vertical="center"/>
    </xf>
    <xf numFmtId="0" fontId="16" fillId="3" borderId="2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/>
    <xf numFmtId="0" fontId="15" fillId="3" borderId="2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3" borderId="3" xfId="0" applyFont="1" applyFill="1" applyBorder="1" applyAlignment="1">
      <alignment horizontal="left" vertical="center"/>
    </xf>
    <xf numFmtId="0" fontId="15" fillId="3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/>
    <xf numFmtId="0" fontId="15" fillId="3" borderId="2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/>
    </xf>
    <xf numFmtId="164" fontId="17" fillId="2" borderId="4" xfId="0" applyNumberFormat="1" applyFont="1" applyFill="1" applyBorder="1"/>
    <xf numFmtId="164" fontId="17" fillId="2" borderId="2" xfId="0" applyNumberFormat="1" applyFont="1" applyFill="1" applyBorder="1" applyAlignment="1">
      <alignment horizontal="center"/>
    </xf>
    <xf numFmtId="164" fontId="17" fillId="2" borderId="2" xfId="0" applyNumberFormat="1" applyFont="1" applyFill="1" applyBorder="1"/>
    <xf numFmtId="164" fontId="15" fillId="2" borderId="2" xfId="0" applyNumberFormat="1" applyFont="1" applyFill="1" applyBorder="1" applyAlignment="1">
      <alignment horizontal="center"/>
    </xf>
    <xf numFmtId="164" fontId="15" fillId="2" borderId="2" xfId="0" applyNumberFormat="1" applyFont="1" applyFill="1" applyBorder="1"/>
    <xf numFmtId="0" fontId="15" fillId="3" borderId="3" xfId="0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/>
    </xf>
    <xf numFmtId="164" fontId="15" fillId="2" borderId="3" xfId="0" applyNumberFormat="1" applyFont="1" applyFill="1" applyBorder="1"/>
    <xf numFmtId="164" fontId="18" fillId="2" borderId="4" xfId="0" applyNumberFormat="1" applyFont="1" applyFill="1" applyBorder="1" applyAlignment="1">
      <alignment horizontal="center"/>
    </xf>
    <xf numFmtId="164" fontId="18" fillId="2" borderId="4" xfId="0" applyNumberFormat="1" applyFont="1" applyFill="1" applyBorder="1"/>
    <xf numFmtId="164" fontId="18" fillId="2" borderId="2" xfId="0" applyNumberFormat="1" applyFont="1" applyFill="1" applyBorder="1" applyAlignment="1">
      <alignment horizontal="center"/>
    </xf>
    <xf numFmtId="164" fontId="18" fillId="2" borderId="2" xfId="0" applyNumberFormat="1" applyFont="1" applyFill="1" applyBorder="1"/>
    <xf numFmtId="164" fontId="18" fillId="2" borderId="3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/>
    </xf>
    <xf numFmtId="0" fontId="16" fillId="3" borderId="6" xfId="0" applyFont="1" applyFill="1" applyBorder="1"/>
    <xf numFmtId="0" fontId="13" fillId="3" borderId="8" xfId="0" applyFont="1" applyFill="1" applyBorder="1" applyAlignment="1">
      <alignment horizontal="right" vertical="center" wrapText="1"/>
    </xf>
    <xf numFmtId="164" fontId="18" fillId="2" borderId="6" xfId="0" applyNumberFormat="1" applyFont="1" applyFill="1" applyBorder="1" applyAlignment="1">
      <alignment horizontal="center"/>
    </xf>
    <xf numFmtId="164" fontId="18" fillId="2" borderId="5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/>
  </cellXfs>
  <cellStyles count="1">
    <cellStyle name="Normal" xfId="0" builtinId="0"/>
  </cellStyles>
  <dxfs count="2">
    <dxf>
      <numFmt numFmtId="165" formatCode="0;\-0;;@"/>
    </dxf>
    <dxf>
      <numFmt numFmtId="165" formatCode="0;\-0;;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Normal="100" workbookViewId="0">
      <selection activeCell="J1" sqref="A1:J1048576"/>
    </sheetView>
  </sheetViews>
  <sheetFormatPr defaultRowHeight="15"/>
  <cols>
    <col min="1" max="1" width="23.7109375" style="59" bestFit="1" customWidth="1"/>
    <col min="2" max="2" width="19.140625" style="5" bestFit="1" customWidth="1"/>
    <col min="3" max="3" width="9.5703125" style="3" bestFit="1" customWidth="1"/>
    <col min="4" max="4" width="10.7109375" style="3" bestFit="1" customWidth="1"/>
    <col min="5" max="5" width="11.7109375" style="3" bestFit="1" customWidth="1"/>
    <col min="6" max="6" width="11.5703125" style="3" bestFit="1" customWidth="1"/>
    <col min="7" max="7" width="8.140625" style="3" bestFit="1" customWidth="1"/>
    <col min="8" max="8" width="10.5703125" style="3" bestFit="1" customWidth="1"/>
    <col min="9" max="9" width="12.5703125" style="3" bestFit="1" customWidth="1"/>
    <col min="10" max="10" width="9.5703125" style="3" bestFit="1" customWidth="1"/>
    <col min="11" max="35" width="9.140625" style="3"/>
    <col min="36" max="16384" width="9.140625" style="4"/>
  </cols>
  <sheetData>
    <row r="1" spans="1:35" s="1" customFormat="1">
      <c r="A1" s="60" t="s">
        <v>27</v>
      </c>
      <c r="B1" s="57"/>
      <c r="C1" s="1" t="s">
        <v>11</v>
      </c>
      <c r="D1" s="1" t="s">
        <v>12</v>
      </c>
      <c r="E1" s="1" t="s">
        <v>14</v>
      </c>
      <c r="F1" s="1" t="s">
        <v>16</v>
      </c>
      <c r="G1" s="1" t="s">
        <v>18</v>
      </c>
      <c r="H1" s="1" t="s">
        <v>20</v>
      </c>
      <c r="I1" s="1" t="s">
        <v>22</v>
      </c>
      <c r="J1" s="1" t="s">
        <v>24</v>
      </c>
    </row>
    <row r="2" spans="1:35" s="2" customFormat="1" ht="33.75">
      <c r="A2" s="61"/>
      <c r="B2" s="58"/>
      <c r="C2" s="2" t="s">
        <v>10</v>
      </c>
      <c r="D2" s="2" t="s">
        <v>13</v>
      </c>
      <c r="E2" s="2" t="s">
        <v>15</v>
      </c>
      <c r="F2" s="2" t="s">
        <v>17</v>
      </c>
      <c r="G2" s="2" t="s">
        <v>19</v>
      </c>
      <c r="H2" s="2" t="s">
        <v>21</v>
      </c>
      <c r="I2" s="2" t="s">
        <v>23</v>
      </c>
      <c r="J2" s="2" t="s">
        <v>25</v>
      </c>
    </row>
    <row r="3" spans="1:35" s="24" customFormat="1" ht="12" customHeight="1">
      <c r="A3" s="21" t="s">
        <v>0</v>
      </c>
      <c r="B3" s="22"/>
      <c r="C3" s="23">
        <v>1000</v>
      </c>
      <c r="D3" s="23">
        <v>1000</v>
      </c>
      <c r="E3" s="23">
        <v>150</v>
      </c>
      <c r="F3" s="23"/>
      <c r="G3" s="23">
        <v>300</v>
      </c>
      <c r="H3" s="23">
        <v>1000</v>
      </c>
      <c r="I3" s="23">
        <v>600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s="28" customFormat="1" ht="12" customHeight="1">
      <c r="A4" s="25" t="s">
        <v>1</v>
      </c>
      <c r="B4" s="26"/>
      <c r="C4" s="27">
        <v>400</v>
      </c>
      <c r="D4" s="27">
        <v>1500</v>
      </c>
      <c r="E4" s="27"/>
      <c r="F4" s="27"/>
      <c r="G4" s="27">
        <v>20</v>
      </c>
      <c r="H4" s="27">
        <v>70</v>
      </c>
      <c r="I4" s="27">
        <v>200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28" customFormat="1" ht="12" customHeight="1">
      <c r="A5" s="25" t="s">
        <v>2</v>
      </c>
      <c r="B5" s="26"/>
      <c r="C5" s="27">
        <v>1500</v>
      </c>
      <c r="D5" s="27">
        <v>1500</v>
      </c>
      <c r="E5" s="27">
        <v>40</v>
      </c>
      <c r="F5" s="27">
        <v>10</v>
      </c>
      <c r="G5" s="27">
        <v>50</v>
      </c>
      <c r="H5" s="27">
        <v>100</v>
      </c>
      <c r="I5" s="27">
        <v>400</v>
      </c>
      <c r="J5" s="27">
        <v>25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28" customFormat="1" ht="12" customHeight="1">
      <c r="A6" s="25" t="s">
        <v>3</v>
      </c>
      <c r="B6" s="26"/>
      <c r="C6" s="27"/>
      <c r="D6" s="27">
        <v>120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28" customFormat="1" ht="12" customHeight="1">
      <c r="A7" s="25" t="s">
        <v>4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28" customFormat="1" ht="12" customHeight="1">
      <c r="A8" s="25" t="s">
        <v>5</v>
      </c>
      <c r="B8" s="26"/>
      <c r="C8" s="27">
        <v>2000</v>
      </c>
      <c r="D8" s="27">
        <v>150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28" customFormat="1" ht="12" customHeight="1">
      <c r="A9" s="25" t="s">
        <v>6</v>
      </c>
      <c r="B9" s="26"/>
      <c r="C9" s="27">
        <v>500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28" customFormat="1" ht="12" customHeight="1">
      <c r="A10" s="25" t="s">
        <v>7</v>
      </c>
      <c r="B10" s="26"/>
      <c r="C10" s="27">
        <v>40</v>
      </c>
      <c r="D10" s="27">
        <v>50</v>
      </c>
      <c r="E10" s="27">
        <v>20</v>
      </c>
      <c r="F10" s="27">
        <v>5</v>
      </c>
      <c r="G10" s="27">
        <v>10</v>
      </c>
      <c r="H10" s="27">
        <v>30</v>
      </c>
      <c r="I10" s="27">
        <v>40</v>
      </c>
      <c r="J10" s="27">
        <v>10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28" customFormat="1" ht="12" customHeight="1">
      <c r="A11" s="25" t="s">
        <v>8</v>
      </c>
      <c r="B11" s="26"/>
      <c r="C11" s="27">
        <v>50</v>
      </c>
      <c r="D11" s="27">
        <v>80</v>
      </c>
      <c r="E11" s="27"/>
      <c r="F11" s="27"/>
      <c r="G11" s="27">
        <v>10</v>
      </c>
      <c r="H11" s="27"/>
      <c r="I11" s="27">
        <v>20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28" customFormat="1" ht="12" customHeight="1">
      <c r="A12" s="25" t="s">
        <v>9</v>
      </c>
      <c r="B12" s="26"/>
      <c r="C12" s="27">
        <v>200</v>
      </c>
      <c r="D12" s="27">
        <v>50</v>
      </c>
      <c r="E12" s="27">
        <v>15</v>
      </c>
      <c r="F12" s="27"/>
      <c r="G12" s="27"/>
      <c r="H12" s="27"/>
      <c r="I12" s="27">
        <v>50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s="28" customFormat="1" ht="12" customHeight="1">
      <c r="A13" s="25" t="s">
        <v>35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s="31" customFormat="1" ht="12" customHeight="1">
      <c r="A14" s="25" t="s">
        <v>31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2" customHeight="1">
      <c r="A15" s="25" t="s">
        <v>32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2" customHeight="1">
      <c r="A16" s="25" t="s">
        <v>30</v>
      </c>
      <c r="B16" s="29"/>
      <c r="C16" s="30">
        <v>500</v>
      </c>
      <c r="D16" s="30"/>
      <c r="E16" s="30"/>
      <c r="F16" s="30"/>
      <c r="G16" s="30"/>
      <c r="H16" s="30"/>
      <c r="I16" s="30">
        <v>80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2" customHeight="1">
      <c r="A17" s="25" t="s">
        <v>29</v>
      </c>
      <c r="B17" s="29"/>
      <c r="C17" s="30">
        <v>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5" customFormat="1" ht="12" customHeight="1">
      <c r="A18" s="32" t="s">
        <v>33</v>
      </c>
      <c r="B18" s="33"/>
      <c r="C18" s="34">
        <v>50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s="10" customFormat="1" ht="30">
      <c r="A19" s="8"/>
      <c r="B19" s="12" t="s">
        <v>36</v>
      </c>
      <c r="C19" s="9">
        <f>SUM(C3:C13)</f>
        <v>5690</v>
      </c>
      <c r="D19" s="9">
        <f t="shared" ref="D19:J19" si="0">SUM(D3:D13)</f>
        <v>4450</v>
      </c>
      <c r="E19" s="9">
        <f t="shared" si="0"/>
        <v>225</v>
      </c>
      <c r="F19" s="9">
        <f t="shared" si="0"/>
        <v>15</v>
      </c>
      <c r="G19" s="9">
        <f t="shared" si="0"/>
        <v>390</v>
      </c>
      <c r="H19" s="9">
        <f t="shared" si="0"/>
        <v>1200</v>
      </c>
      <c r="I19" s="9">
        <f t="shared" si="0"/>
        <v>1310</v>
      </c>
      <c r="J19" s="9">
        <f t="shared" si="0"/>
        <v>35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>
      <c r="A20" s="62" t="s">
        <v>28</v>
      </c>
    </row>
    <row r="21" spans="1:35">
      <c r="A21" s="63"/>
    </row>
    <row r="22" spans="1:35" s="7" customFormat="1" ht="30">
      <c r="A22" s="6" t="s">
        <v>34</v>
      </c>
      <c r="B22" s="6" t="s">
        <v>26</v>
      </c>
      <c r="C22" s="7">
        <v>435390</v>
      </c>
      <c r="D22" s="7">
        <v>41808</v>
      </c>
      <c r="E22" s="7">
        <v>12573</v>
      </c>
      <c r="F22" s="7">
        <v>4162</v>
      </c>
      <c r="G22" s="7">
        <v>39700</v>
      </c>
      <c r="H22" s="7">
        <v>12711</v>
      </c>
      <c r="I22" s="7">
        <v>35523</v>
      </c>
      <c r="J22" s="7">
        <v>16783</v>
      </c>
    </row>
    <row r="23" spans="1:35" s="38" customFormat="1" ht="12" customHeight="1">
      <c r="A23" s="25" t="s">
        <v>0</v>
      </c>
      <c r="B23" s="36">
        <v>38</v>
      </c>
      <c r="C23" s="37">
        <f t="shared" ref="C23:C33" si="1">(C3*B23)/$C$22</f>
        <v>8.7278072532671863E-2</v>
      </c>
      <c r="D23" s="37">
        <f t="shared" ref="D23:D33" si="2">(D3*B23)/$D$22</f>
        <v>0.90891695369307313</v>
      </c>
      <c r="E23" s="37">
        <f t="shared" ref="E23:E33" si="3">(E3*B23)/$E$22</f>
        <v>0.45335242185635888</v>
      </c>
      <c r="F23" s="37">
        <f t="shared" ref="F23:F33" si="4">(F3*B23)/$F$22</f>
        <v>0</v>
      </c>
      <c r="G23" s="37">
        <f t="shared" ref="G23:G33" si="5">(G3*B23)/$G$22</f>
        <v>0.2871536523929471</v>
      </c>
      <c r="H23" s="37">
        <f t="shared" ref="H23:H33" si="6">(H3*B23)/$H$22</f>
        <v>2.9895366218236172</v>
      </c>
      <c r="I23" s="37">
        <f t="shared" ref="I23:I33" si="7">(I3*B23)/$I$22</f>
        <v>0.64183768262815644</v>
      </c>
      <c r="J23" s="37">
        <f t="shared" ref="J23:J33" si="8">(J3*B23)/$J$22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40" customFormat="1" ht="12" customHeight="1">
      <c r="A24" s="25" t="s">
        <v>1</v>
      </c>
      <c r="B24" s="36">
        <v>220</v>
      </c>
      <c r="C24" s="39">
        <f t="shared" si="1"/>
        <v>0.20211764165460852</v>
      </c>
      <c r="D24" s="39">
        <f t="shared" si="2"/>
        <v>7.8932261768082661</v>
      </c>
      <c r="E24" s="39">
        <f t="shared" si="3"/>
        <v>0</v>
      </c>
      <c r="F24" s="39">
        <f t="shared" si="4"/>
        <v>0</v>
      </c>
      <c r="G24" s="39">
        <f t="shared" si="5"/>
        <v>0.11083123425692695</v>
      </c>
      <c r="H24" s="39">
        <f t="shared" si="6"/>
        <v>1.2115490520022028</v>
      </c>
      <c r="I24" s="39">
        <f t="shared" si="7"/>
        <v>1.2386341243701264</v>
      </c>
      <c r="J24" s="39">
        <f t="shared" si="8"/>
        <v>0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s="40" customFormat="1" ht="12" customHeight="1">
      <c r="A25" s="25" t="s">
        <v>2</v>
      </c>
      <c r="B25" s="36">
        <v>180</v>
      </c>
      <c r="C25" s="39">
        <f t="shared" si="1"/>
        <v>0.62013367325845792</v>
      </c>
      <c r="D25" s="39">
        <f t="shared" si="2"/>
        <v>6.4580941446613087</v>
      </c>
      <c r="E25" s="39">
        <f t="shared" si="3"/>
        <v>0.57265569076592704</v>
      </c>
      <c r="F25" s="39">
        <f t="shared" si="4"/>
        <v>0.43248438250840943</v>
      </c>
      <c r="G25" s="39">
        <f t="shared" si="5"/>
        <v>0.22670025188916876</v>
      </c>
      <c r="H25" s="39">
        <f t="shared" si="6"/>
        <v>1.4160962945480293</v>
      </c>
      <c r="I25" s="39">
        <f t="shared" si="7"/>
        <v>2.0268558398783885</v>
      </c>
      <c r="J25" s="39">
        <f t="shared" si="8"/>
        <v>0.26812846332598461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40" customFormat="1" ht="12" customHeight="1">
      <c r="A26" s="25" t="s">
        <v>3</v>
      </c>
      <c r="B26" s="36">
        <v>130</v>
      </c>
      <c r="C26" s="39">
        <f t="shared" si="1"/>
        <v>0</v>
      </c>
      <c r="D26" s="39">
        <f t="shared" si="2"/>
        <v>0.37313432835820898</v>
      </c>
      <c r="E26" s="39">
        <f t="shared" si="3"/>
        <v>0</v>
      </c>
      <c r="F26" s="39">
        <f t="shared" si="4"/>
        <v>0</v>
      </c>
      <c r="G26" s="39">
        <f t="shared" si="5"/>
        <v>0</v>
      </c>
      <c r="H26" s="39">
        <f t="shared" si="6"/>
        <v>0</v>
      </c>
      <c r="I26" s="39">
        <f t="shared" si="7"/>
        <v>0</v>
      </c>
      <c r="J26" s="39">
        <f t="shared" si="8"/>
        <v>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40" customFormat="1" ht="12" customHeight="1">
      <c r="A27" s="25" t="s">
        <v>4</v>
      </c>
      <c r="B27" s="36">
        <v>200</v>
      </c>
      <c r="C27" s="39">
        <f t="shared" si="1"/>
        <v>0</v>
      </c>
      <c r="D27" s="39">
        <f t="shared" si="2"/>
        <v>0</v>
      </c>
      <c r="E27" s="39">
        <f t="shared" si="3"/>
        <v>0</v>
      </c>
      <c r="F27" s="39">
        <f t="shared" si="4"/>
        <v>0</v>
      </c>
      <c r="G27" s="39">
        <f t="shared" si="5"/>
        <v>0</v>
      </c>
      <c r="H27" s="39">
        <f t="shared" si="6"/>
        <v>0</v>
      </c>
      <c r="I27" s="39">
        <f t="shared" si="7"/>
        <v>0</v>
      </c>
      <c r="J27" s="39">
        <f t="shared" si="8"/>
        <v>0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40" customFormat="1" ht="12" customHeight="1">
      <c r="A28" s="25" t="s">
        <v>5</v>
      </c>
      <c r="B28" s="36">
        <v>280</v>
      </c>
      <c r="C28" s="39">
        <f t="shared" si="1"/>
        <v>1.2862031741656905</v>
      </c>
      <c r="D28" s="39">
        <f t="shared" si="2"/>
        <v>1.0045924225028702</v>
      </c>
      <c r="E28" s="39">
        <f t="shared" si="3"/>
        <v>0</v>
      </c>
      <c r="F28" s="39">
        <f t="shared" si="4"/>
        <v>0</v>
      </c>
      <c r="G28" s="39">
        <f t="shared" si="5"/>
        <v>0</v>
      </c>
      <c r="H28" s="39">
        <f t="shared" si="6"/>
        <v>0</v>
      </c>
      <c r="I28" s="39">
        <f t="shared" si="7"/>
        <v>0</v>
      </c>
      <c r="J28" s="39">
        <f t="shared" si="8"/>
        <v>0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40" customFormat="1" ht="12" customHeight="1">
      <c r="A29" s="25" t="s">
        <v>6</v>
      </c>
      <c r="B29" s="36">
        <v>300</v>
      </c>
      <c r="C29" s="39">
        <f t="shared" si="1"/>
        <v>0.34451870736580997</v>
      </c>
      <c r="D29" s="39">
        <f t="shared" si="2"/>
        <v>0</v>
      </c>
      <c r="E29" s="39">
        <f t="shared" si="3"/>
        <v>0</v>
      </c>
      <c r="F29" s="39">
        <f t="shared" si="4"/>
        <v>0</v>
      </c>
      <c r="G29" s="39">
        <f t="shared" si="5"/>
        <v>0</v>
      </c>
      <c r="H29" s="39">
        <f t="shared" si="6"/>
        <v>0</v>
      </c>
      <c r="I29" s="39">
        <f t="shared" si="7"/>
        <v>0</v>
      </c>
      <c r="J29" s="39">
        <f t="shared" si="8"/>
        <v>0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40" customFormat="1" ht="12" customHeight="1">
      <c r="A30" s="25" t="s">
        <v>7</v>
      </c>
      <c r="B30" s="36">
        <v>11</v>
      </c>
      <c r="C30" s="39">
        <f t="shared" si="1"/>
        <v>1.0105882082730425E-3</v>
      </c>
      <c r="D30" s="39">
        <f t="shared" si="2"/>
        <v>1.3155376961347111E-2</v>
      </c>
      <c r="E30" s="39">
        <f t="shared" si="3"/>
        <v>1.7497812773403325E-2</v>
      </c>
      <c r="F30" s="39">
        <f t="shared" si="4"/>
        <v>1.3214800576645843E-2</v>
      </c>
      <c r="G30" s="39">
        <f t="shared" si="5"/>
        <v>2.7707808564231737E-3</v>
      </c>
      <c r="H30" s="39">
        <f t="shared" si="6"/>
        <v>2.5961765400047205E-2</v>
      </c>
      <c r="I30" s="39">
        <f t="shared" si="7"/>
        <v>1.2386341243701264E-2</v>
      </c>
      <c r="J30" s="39">
        <f t="shared" si="8"/>
        <v>6.5542513257462907E-3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40" customFormat="1" ht="12" customHeight="1">
      <c r="A31" s="25" t="s">
        <v>8</v>
      </c>
      <c r="B31" s="36">
        <v>12</v>
      </c>
      <c r="C31" s="39">
        <f t="shared" si="1"/>
        <v>1.3780748294632398E-3</v>
      </c>
      <c r="D31" s="39">
        <f t="shared" si="2"/>
        <v>2.2962112514351322E-2</v>
      </c>
      <c r="E31" s="39">
        <f t="shared" si="3"/>
        <v>0</v>
      </c>
      <c r="F31" s="39">
        <f t="shared" si="4"/>
        <v>0</v>
      </c>
      <c r="G31" s="39">
        <f t="shared" si="5"/>
        <v>3.0226700251889168E-3</v>
      </c>
      <c r="H31" s="39">
        <f t="shared" si="6"/>
        <v>0</v>
      </c>
      <c r="I31" s="39">
        <f t="shared" si="7"/>
        <v>6.756186132927962E-3</v>
      </c>
      <c r="J31" s="39">
        <f t="shared" si="8"/>
        <v>0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s="40" customFormat="1" ht="12" customHeight="1">
      <c r="A32" s="25" t="s">
        <v>9</v>
      </c>
      <c r="B32" s="36">
        <v>68</v>
      </c>
      <c r="C32" s="39">
        <f t="shared" si="1"/>
        <v>3.1236362801166768E-2</v>
      </c>
      <c r="D32" s="39">
        <f t="shared" si="2"/>
        <v>8.1324148488327599E-2</v>
      </c>
      <c r="E32" s="39">
        <f t="shared" si="3"/>
        <v>8.1126222858506319E-2</v>
      </c>
      <c r="F32" s="39">
        <f t="shared" si="4"/>
        <v>0</v>
      </c>
      <c r="G32" s="39">
        <f t="shared" si="5"/>
        <v>0</v>
      </c>
      <c r="H32" s="39">
        <f t="shared" si="6"/>
        <v>0</v>
      </c>
      <c r="I32" s="39">
        <f t="shared" si="7"/>
        <v>9.5712636883146129E-2</v>
      </c>
      <c r="J32" s="39">
        <f t="shared" si="8"/>
        <v>0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40" customFormat="1" ht="12" customHeight="1">
      <c r="A33" s="25" t="s">
        <v>35</v>
      </c>
      <c r="B33" s="36"/>
      <c r="C33" s="39">
        <f t="shared" si="1"/>
        <v>0</v>
      </c>
      <c r="D33" s="39">
        <f t="shared" si="2"/>
        <v>0</v>
      </c>
      <c r="E33" s="39">
        <f t="shared" si="3"/>
        <v>0</v>
      </c>
      <c r="F33" s="39">
        <f t="shared" si="4"/>
        <v>0</v>
      </c>
      <c r="G33" s="39">
        <f t="shared" si="5"/>
        <v>0</v>
      </c>
      <c r="H33" s="39">
        <f t="shared" si="6"/>
        <v>0</v>
      </c>
      <c r="I33" s="39">
        <f t="shared" si="7"/>
        <v>0</v>
      </c>
      <c r="J33" s="39">
        <f t="shared" si="8"/>
        <v>0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42" customFormat="1" ht="12" customHeight="1">
      <c r="A34" s="25" t="s">
        <v>31</v>
      </c>
      <c r="B34" s="3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s="42" customFormat="1" ht="12" customHeight="1">
      <c r="A35" s="25" t="s">
        <v>32</v>
      </c>
      <c r="B35" s="3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s="42" customFormat="1" ht="12" customHeight="1">
      <c r="A36" s="25" t="s">
        <v>30</v>
      </c>
      <c r="B36" s="3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s="42" customFormat="1" ht="12" customHeight="1">
      <c r="A37" s="25" t="s">
        <v>29</v>
      </c>
      <c r="B37" s="3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s="45" customFormat="1" ht="12" customHeight="1">
      <c r="A38" s="32" t="s">
        <v>33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16" customFormat="1" ht="30">
      <c r="A39" s="13"/>
      <c r="B39" s="11" t="s">
        <v>36</v>
      </c>
      <c r="C39" s="14">
        <f>SUM(C23:C33)</f>
        <v>2.573876294816142</v>
      </c>
      <c r="D39" s="14">
        <f>SUM(D23:D33)</f>
        <v>16.755405663987755</v>
      </c>
      <c r="E39" s="14">
        <f>SUM(E23:E33)</f>
        <v>1.1246321482541957</v>
      </c>
      <c r="F39" s="14">
        <f t="shared" ref="F39:J39" si="9">SUM(F23:F33)</f>
        <v>0.44569918308505529</v>
      </c>
      <c r="G39" s="14">
        <f t="shared" si="9"/>
        <v>0.63047858942065493</v>
      </c>
      <c r="H39" s="14">
        <f t="shared" si="9"/>
        <v>5.6431437337738961</v>
      </c>
      <c r="I39" s="14">
        <f t="shared" si="9"/>
        <v>4.0221828111364468</v>
      </c>
      <c r="J39" s="14">
        <f t="shared" si="9"/>
        <v>0.27468271465173089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>
      <c r="A40" s="64" t="s">
        <v>37</v>
      </c>
    </row>
    <row r="41" spans="1:35">
      <c r="A41" s="65"/>
    </row>
    <row r="42" spans="1:35" s="47" customFormat="1" ht="12" customHeight="1">
      <c r="A42" s="21" t="s">
        <v>0</v>
      </c>
      <c r="B42" s="52"/>
      <c r="C42" s="54">
        <f>(C3/($C$22/100))*100</f>
        <v>22.967913824387331</v>
      </c>
      <c r="D42" s="54">
        <f>(D3/($D$22/100))*100</f>
        <v>239.18867202449294</v>
      </c>
      <c r="E42" s="54">
        <f>(E3/($E$22/100))*100</f>
        <v>119.30326890956813</v>
      </c>
      <c r="F42" s="54">
        <f>(F3/($F$22/100))*100</f>
        <v>0</v>
      </c>
      <c r="G42" s="46">
        <f>(G3/($G$22/100))*100</f>
        <v>75.566750629722918</v>
      </c>
      <c r="H42" s="54">
        <f>(H3/($H$22/100))*100</f>
        <v>786.72016363779403</v>
      </c>
      <c r="I42" s="54">
        <f>(I3/($I$22/100))*100</f>
        <v>168.90465332319903</v>
      </c>
      <c r="J42" s="46">
        <f>(J3/($J$22/100))*100</f>
        <v>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9" customFormat="1" ht="12" customHeight="1">
      <c r="A43" s="25" t="s">
        <v>1</v>
      </c>
      <c r="B43" s="51"/>
      <c r="C43" s="55">
        <f t="shared" ref="C43:C57" si="10">(C4/($C$22/100))*100</f>
        <v>9.1871655297549335</v>
      </c>
      <c r="D43" s="55">
        <f t="shared" ref="D43:D57" si="11">(D4/($D$22/100))*100</f>
        <v>358.78300803673937</v>
      </c>
      <c r="E43" s="55">
        <f t="shared" ref="E43:E57" si="12">(E4/($E$22/100))*100</f>
        <v>0</v>
      </c>
      <c r="F43" s="55">
        <f t="shared" ref="F43:F57" si="13">(F4/($F$22/100))*100</f>
        <v>0</v>
      </c>
      <c r="G43" s="48">
        <f t="shared" ref="G43:G57" si="14">(G4/($G$22/100))*100</f>
        <v>5.037783375314862</v>
      </c>
      <c r="H43" s="55">
        <f t="shared" ref="H43:H57" si="15">(H4/($H$22/100))*100</f>
        <v>55.070411454645587</v>
      </c>
      <c r="I43" s="55">
        <f t="shared" ref="I43:I57" si="16">(I4/($I$22/100))*100</f>
        <v>56.301551107733019</v>
      </c>
      <c r="J43" s="48">
        <f t="shared" ref="J43:J57" si="17">(J4/($J$22/100))*100</f>
        <v>0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s="49" customFormat="1" ht="12" customHeight="1">
      <c r="A44" s="25" t="s">
        <v>2</v>
      </c>
      <c r="B44" s="51"/>
      <c r="C44" s="55">
        <f t="shared" si="10"/>
        <v>34.451870736581</v>
      </c>
      <c r="D44" s="55">
        <f t="shared" si="11"/>
        <v>358.78300803673937</v>
      </c>
      <c r="E44" s="55">
        <f t="shared" si="12"/>
        <v>31.814205042551496</v>
      </c>
      <c r="F44" s="55">
        <f t="shared" si="13"/>
        <v>24.02691013935608</v>
      </c>
      <c r="G44" s="48">
        <f t="shared" si="14"/>
        <v>12.594458438287154</v>
      </c>
      <c r="H44" s="55">
        <f t="shared" si="15"/>
        <v>78.672016363779406</v>
      </c>
      <c r="I44" s="55">
        <f t="shared" si="16"/>
        <v>112.60310221546604</v>
      </c>
      <c r="J44" s="48">
        <f t="shared" si="17"/>
        <v>14.896025740332478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s="49" customFormat="1" ht="12" customHeight="1">
      <c r="A45" s="25" t="s">
        <v>3</v>
      </c>
      <c r="B45" s="51"/>
      <c r="C45" s="55">
        <f t="shared" si="10"/>
        <v>0</v>
      </c>
      <c r="D45" s="55">
        <f t="shared" si="11"/>
        <v>28.702640642939155</v>
      </c>
      <c r="E45" s="55">
        <f t="shared" si="12"/>
        <v>0</v>
      </c>
      <c r="F45" s="55">
        <f t="shared" si="13"/>
        <v>0</v>
      </c>
      <c r="G45" s="48">
        <f t="shared" si="14"/>
        <v>0</v>
      </c>
      <c r="H45" s="55">
        <f t="shared" si="15"/>
        <v>0</v>
      </c>
      <c r="I45" s="55">
        <f t="shared" si="16"/>
        <v>0</v>
      </c>
      <c r="J45" s="48">
        <f t="shared" si="17"/>
        <v>0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s="49" customFormat="1" ht="12" customHeight="1">
      <c r="A46" s="25" t="s">
        <v>4</v>
      </c>
      <c r="B46" s="51"/>
      <c r="C46" s="55">
        <f t="shared" si="10"/>
        <v>0</v>
      </c>
      <c r="D46" s="55">
        <f t="shared" si="11"/>
        <v>0</v>
      </c>
      <c r="E46" s="55">
        <f t="shared" si="12"/>
        <v>0</v>
      </c>
      <c r="F46" s="55">
        <f t="shared" si="13"/>
        <v>0</v>
      </c>
      <c r="G46" s="48">
        <f t="shared" si="14"/>
        <v>0</v>
      </c>
      <c r="H46" s="55">
        <f t="shared" si="15"/>
        <v>0</v>
      </c>
      <c r="I46" s="55">
        <f t="shared" si="16"/>
        <v>0</v>
      </c>
      <c r="J46" s="48">
        <f t="shared" si="17"/>
        <v>0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s="49" customFormat="1" ht="12" customHeight="1">
      <c r="A47" s="25" t="s">
        <v>5</v>
      </c>
      <c r="B47" s="51"/>
      <c r="C47" s="55">
        <f t="shared" si="10"/>
        <v>45.935827648774662</v>
      </c>
      <c r="D47" s="55">
        <f t="shared" si="11"/>
        <v>35.878300803673937</v>
      </c>
      <c r="E47" s="55">
        <f t="shared" si="12"/>
        <v>0</v>
      </c>
      <c r="F47" s="55">
        <f t="shared" si="13"/>
        <v>0</v>
      </c>
      <c r="G47" s="48">
        <f t="shared" si="14"/>
        <v>0</v>
      </c>
      <c r="H47" s="55">
        <f t="shared" si="15"/>
        <v>0</v>
      </c>
      <c r="I47" s="55">
        <f t="shared" si="16"/>
        <v>0</v>
      </c>
      <c r="J47" s="48">
        <f t="shared" si="17"/>
        <v>0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s="49" customFormat="1" ht="12" customHeight="1">
      <c r="A48" s="25" t="s">
        <v>6</v>
      </c>
      <c r="B48" s="51"/>
      <c r="C48" s="55">
        <f t="shared" si="10"/>
        <v>11.483956912193666</v>
      </c>
      <c r="D48" s="55">
        <f t="shared" si="11"/>
        <v>0</v>
      </c>
      <c r="E48" s="55">
        <f t="shared" si="12"/>
        <v>0</v>
      </c>
      <c r="F48" s="55">
        <f t="shared" si="13"/>
        <v>0</v>
      </c>
      <c r="G48" s="48">
        <f t="shared" si="14"/>
        <v>0</v>
      </c>
      <c r="H48" s="55">
        <f t="shared" si="15"/>
        <v>0</v>
      </c>
      <c r="I48" s="55">
        <f t="shared" si="16"/>
        <v>0</v>
      </c>
      <c r="J48" s="48">
        <f t="shared" si="17"/>
        <v>0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s="49" customFormat="1" ht="12" customHeight="1">
      <c r="A49" s="25" t="s">
        <v>7</v>
      </c>
      <c r="B49" s="51"/>
      <c r="C49" s="55">
        <f t="shared" si="10"/>
        <v>0.91871655297549337</v>
      </c>
      <c r="D49" s="55">
        <f t="shared" si="11"/>
        <v>11.959433601224646</v>
      </c>
      <c r="E49" s="55">
        <f t="shared" si="12"/>
        <v>15.907102521275748</v>
      </c>
      <c r="F49" s="55">
        <f t="shared" si="13"/>
        <v>12.01345506967804</v>
      </c>
      <c r="G49" s="48">
        <f t="shared" si="14"/>
        <v>2.518891687657431</v>
      </c>
      <c r="H49" s="55">
        <f t="shared" si="15"/>
        <v>23.601604909133822</v>
      </c>
      <c r="I49" s="55">
        <f t="shared" si="16"/>
        <v>11.260310221546604</v>
      </c>
      <c r="J49" s="48">
        <f t="shared" si="17"/>
        <v>5.9584102961329908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s="49" customFormat="1" ht="12" customHeight="1">
      <c r="A50" s="25" t="s">
        <v>8</v>
      </c>
      <c r="B50" s="51"/>
      <c r="C50" s="55">
        <f t="shared" si="10"/>
        <v>1.1483956912193667</v>
      </c>
      <c r="D50" s="55">
        <f t="shared" si="11"/>
        <v>19.135093761959435</v>
      </c>
      <c r="E50" s="55">
        <f t="shared" si="12"/>
        <v>0</v>
      </c>
      <c r="F50" s="55">
        <f t="shared" si="13"/>
        <v>0</v>
      </c>
      <c r="G50" s="48">
        <f t="shared" si="14"/>
        <v>2.518891687657431</v>
      </c>
      <c r="H50" s="55">
        <f t="shared" si="15"/>
        <v>0</v>
      </c>
      <c r="I50" s="55">
        <f t="shared" si="16"/>
        <v>5.6301551107733019</v>
      </c>
      <c r="J50" s="48">
        <f t="shared" si="17"/>
        <v>0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1:35" s="49" customFormat="1" ht="12" customHeight="1">
      <c r="A51" s="25" t="s">
        <v>9</v>
      </c>
      <c r="B51" s="51"/>
      <c r="C51" s="55">
        <f t="shared" si="10"/>
        <v>4.5935827648774668</v>
      </c>
      <c r="D51" s="55">
        <f t="shared" si="11"/>
        <v>11.959433601224646</v>
      </c>
      <c r="E51" s="55">
        <f t="shared" si="12"/>
        <v>11.930326890956811</v>
      </c>
      <c r="F51" s="55">
        <f t="shared" si="13"/>
        <v>0</v>
      </c>
      <c r="G51" s="48">
        <f t="shared" si="14"/>
        <v>0</v>
      </c>
      <c r="H51" s="55">
        <f t="shared" si="15"/>
        <v>0</v>
      </c>
      <c r="I51" s="55">
        <f t="shared" si="16"/>
        <v>14.075387776933255</v>
      </c>
      <c r="J51" s="48">
        <f t="shared" si="17"/>
        <v>0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</row>
    <row r="52" spans="1:35" s="49" customFormat="1" ht="12" customHeight="1">
      <c r="A52" s="25" t="s">
        <v>35</v>
      </c>
      <c r="B52" s="51"/>
      <c r="C52" s="55">
        <f t="shared" si="10"/>
        <v>0</v>
      </c>
      <c r="D52" s="55">
        <f t="shared" si="11"/>
        <v>0</v>
      </c>
      <c r="E52" s="55">
        <f t="shared" si="12"/>
        <v>0</v>
      </c>
      <c r="F52" s="55">
        <f t="shared" si="13"/>
        <v>0</v>
      </c>
      <c r="G52" s="48">
        <f t="shared" si="14"/>
        <v>0</v>
      </c>
      <c r="H52" s="55">
        <f t="shared" si="15"/>
        <v>0</v>
      </c>
      <c r="I52" s="55">
        <f t="shared" si="16"/>
        <v>0</v>
      </c>
      <c r="J52" s="48">
        <f t="shared" si="17"/>
        <v>0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1:35" s="49" customFormat="1" ht="12" customHeight="1">
      <c r="A53" s="25" t="s">
        <v>31</v>
      </c>
      <c r="B53" s="51"/>
      <c r="C53" s="55">
        <f t="shared" si="10"/>
        <v>0</v>
      </c>
      <c r="D53" s="55">
        <f t="shared" si="11"/>
        <v>0</v>
      </c>
      <c r="E53" s="55">
        <f t="shared" si="12"/>
        <v>0</v>
      </c>
      <c r="F53" s="55">
        <f t="shared" si="13"/>
        <v>0</v>
      </c>
      <c r="G53" s="48">
        <f t="shared" si="14"/>
        <v>0</v>
      </c>
      <c r="H53" s="55">
        <f t="shared" si="15"/>
        <v>0</v>
      </c>
      <c r="I53" s="55">
        <f t="shared" si="16"/>
        <v>0</v>
      </c>
      <c r="J53" s="48">
        <f t="shared" si="17"/>
        <v>0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1:35" s="49" customFormat="1" ht="12" customHeight="1">
      <c r="A54" s="25" t="s">
        <v>32</v>
      </c>
      <c r="B54" s="51"/>
      <c r="C54" s="55">
        <f t="shared" si="10"/>
        <v>0</v>
      </c>
      <c r="D54" s="55">
        <f t="shared" si="11"/>
        <v>0</v>
      </c>
      <c r="E54" s="55">
        <f t="shared" si="12"/>
        <v>0</v>
      </c>
      <c r="F54" s="55">
        <f t="shared" si="13"/>
        <v>0</v>
      </c>
      <c r="G54" s="48">
        <f t="shared" si="14"/>
        <v>0</v>
      </c>
      <c r="H54" s="55">
        <f t="shared" si="15"/>
        <v>0</v>
      </c>
      <c r="I54" s="55">
        <f t="shared" si="16"/>
        <v>0</v>
      </c>
      <c r="J54" s="48">
        <f t="shared" si="17"/>
        <v>0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1:35" s="49" customFormat="1" ht="12" customHeight="1">
      <c r="A55" s="25" t="s">
        <v>30</v>
      </c>
      <c r="B55" s="51"/>
      <c r="C55" s="55">
        <f t="shared" si="10"/>
        <v>11.483956912193666</v>
      </c>
      <c r="D55" s="55">
        <f t="shared" si="11"/>
        <v>0</v>
      </c>
      <c r="E55" s="55">
        <f t="shared" si="12"/>
        <v>0</v>
      </c>
      <c r="F55" s="55">
        <f t="shared" si="13"/>
        <v>0</v>
      </c>
      <c r="G55" s="48">
        <f t="shared" si="14"/>
        <v>0</v>
      </c>
      <c r="H55" s="55">
        <f t="shared" si="15"/>
        <v>0</v>
      </c>
      <c r="I55" s="55">
        <f t="shared" si="16"/>
        <v>22.520620443093208</v>
      </c>
      <c r="J55" s="48">
        <f t="shared" si="17"/>
        <v>0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  <row r="56" spans="1:35" s="49" customFormat="1" ht="12" customHeight="1">
      <c r="A56" s="25" t="s">
        <v>29</v>
      </c>
      <c r="B56" s="51"/>
      <c r="C56" s="55">
        <f t="shared" si="10"/>
        <v>4.5935827648774664E-2</v>
      </c>
      <c r="D56" s="55">
        <f t="shared" si="11"/>
        <v>0</v>
      </c>
      <c r="E56" s="55">
        <f t="shared" si="12"/>
        <v>0</v>
      </c>
      <c r="F56" s="55">
        <f t="shared" si="13"/>
        <v>0</v>
      </c>
      <c r="G56" s="48">
        <f t="shared" si="14"/>
        <v>0</v>
      </c>
      <c r="H56" s="55">
        <f t="shared" si="15"/>
        <v>0</v>
      </c>
      <c r="I56" s="55">
        <f t="shared" si="16"/>
        <v>0</v>
      </c>
      <c r="J56" s="48">
        <f t="shared" si="17"/>
        <v>0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1:35" s="49" customFormat="1" ht="12" customHeight="1">
      <c r="A57" s="25" t="s">
        <v>33</v>
      </c>
      <c r="B57" s="51"/>
      <c r="C57" s="55">
        <f t="shared" si="10"/>
        <v>1.1483956912193667</v>
      </c>
      <c r="D57" s="56">
        <f t="shared" si="11"/>
        <v>0</v>
      </c>
      <c r="E57" s="56">
        <f t="shared" si="12"/>
        <v>0</v>
      </c>
      <c r="F57" s="56">
        <f t="shared" si="13"/>
        <v>0</v>
      </c>
      <c r="G57" s="50">
        <f t="shared" si="14"/>
        <v>0</v>
      </c>
      <c r="H57" s="56">
        <f t="shared" si="15"/>
        <v>0</v>
      </c>
      <c r="I57" s="56">
        <f t="shared" si="16"/>
        <v>0</v>
      </c>
      <c r="J57" s="50">
        <f t="shared" si="17"/>
        <v>0</v>
      </c>
      <c r="K57" s="50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s="20" customFormat="1" ht="30">
      <c r="A58" s="17"/>
      <c r="B58" s="53" t="s">
        <v>36</v>
      </c>
      <c r="C58" s="18">
        <f t="shared" ref="C58:J58" si="18">SUM(C42:C52)</f>
        <v>130.68742966076391</v>
      </c>
      <c r="D58" s="18">
        <f t="shared" si="18"/>
        <v>1064.3895905089935</v>
      </c>
      <c r="E58" s="18">
        <f t="shared" si="18"/>
        <v>178.95490336435222</v>
      </c>
      <c r="F58" s="18">
        <f t="shared" si="18"/>
        <v>36.040365209034121</v>
      </c>
      <c r="G58" s="18">
        <f t="shared" si="18"/>
        <v>98.236775818639785</v>
      </c>
      <c r="H58" s="18">
        <f t="shared" si="18"/>
        <v>944.06419636535293</v>
      </c>
      <c r="I58" s="18">
        <f t="shared" si="18"/>
        <v>368.77515975565126</v>
      </c>
      <c r="J58" s="18">
        <f t="shared" si="18"/>
        <v>20.854436036465469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</sheetData>
  <mergeCells count="3">
    <mergeCell ref="A1:A2"/>
    <mergeCell ref="A20:A21"/>
    <mergeCell ref="A40:A41"/>
  </mergeCells>
  <conditionalFormatting sqref="A23:XFD38">
    <cfRule type="cellIs" dxfId="1" priority="2" operator="equal">
      <formula>0</formula>
    </cfRule>
  </conditionalFormatting>
  <conditionalFormatting sqref="A42:XFD5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 Game estimates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Jarvis</dc:creator>
  <cp:lastModifiedBy>Jarvis</cp:lastModifiedBy>
  <dcterms:created xsi:type="dcterms:W3CDTF">2013-09-10T06:22:47Z</dcterms:created>
  <dcterms:modified xsi:type="dcterms:W3CDTF">2013-09-10T16:07:26Z</dcterms:modified>
</cp:coreProperties>
</file>